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 filterPrivacy="1"/>
  <bookViews>
    <workbookView xWindow="0" yWindow="0" windowWidth="20490" windowHeight="8595"/>
  </bookViews>
  <sheets>
    <sheet name="Plan1" sheetId="1" r:id="rId1"/>
    <sheet name="Plan2" sheetId="2" r:id="rId2"/>
    <sheet name="Plan3" sheetId="3" r:id="rId3"/>
    <sheet name="Figura1" sheetId="5" r:id="rId4"/>
    <sheet name="Figura 2" sheetId="4" r:id="rId5"/>
  </sheets>
  <externalReferences>
    <externalReference r:id="rId6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5" l="1"/>
  <c r="J9" i="5" s="1"/>
  <c r="J6" i="5"/>
  <c r="E8" i="3" l="1"/>
  <c r="E7" i="3"/>
  <c r="E6" i="3"/>
  <c r="E5" i="3"/>
  <c r="E4" i="3"/>
  <c r="C8" i="3"/>
  <c r="C7" i="3"/>
  <c r="C6" i="3"/>
  <c r="C5" i="3"/>
  <c r="C4" i="3"/>
</calcChain>
</file>

<file path=xl/sharedStrings.xml><?xml version="1.0" encoding="utf-8"?>
<sst xmlns="http://schemas.openxmlformats.org/spreadsheetml/2006/main" count="56" uniqueCount="52">
  <si>
    <t>Centro de Estudos Superiores de Maceió - CESMAC</t>
  </si>
  <si>
    <t>Faculdade Alagoana de Administração - FAA</t>
  </si>
  <si>
    <t>Faculdade da Cidade de Maceió - FACIMA</t>
  </si>
  <si>
    <t>Escola Superior de Administração, Marketing e Comunicação de Maceió – NASSAU</t>
  </si>
  <si>
    <t>Faculdade de Ciências Contábeis de Maceió - SEUNE</t>
  </si>
  <si>
    <t>Faculdade Integrada Tiradentes – UNIT</t>
  </si>
  <si>
    <t>TOTAL</t>
  </si>
  <si>
    <t>Instituições de Ensino Superior (IES)</t>
  </si>
  <si>
    <t>Quadro 1 - Instituições de Ensino Superior participantes da pesquisa</t>
  </si>
  <si>
    <t>Fonte: Dados da pesquisa</t>
  </si>
  <si>
    <t xml:space="preserve">7 Período </t>
  </si>
  <si>
    <t>8 Período</t>
  </si>
  <si>
    <t>CESMAC</t>
  </si>
  <si>
    <t>FAA</t>
  </si>
  <si>
    <t>FACIMA</t>
  </si>
  <si>
    <t>NASSAU</t>
  </si>
  <si>
    <t>SEUNE</t>
  </si>
  <si>
    <t>UNIT</t>
  </si>
  <si>
    <t>Fonte: Dados da pesquisa 2016</t>
  </si>
  <si>
    <t>Frequência Relativa</t>
  </si>
  <si>
    <t>Frequência Absoluta</t>
  </si>
  <si>
    <t xml:space="preserve">Tabela 1: Respondentes por IES´s </t>
  </si>
  <si>
    <t>IES´s</t>
  </si>
  <si>
    <t>Sim</t>
  </si>
  <si>
    <t>Não</t>
  </si>
  <si>
    <t>Já cursou alguma disciplina de Contabilidade Ambiental?</t>
  </si>
  <si>
    <t>Já participou de algum evento (cursos, palestras, congressos ou seminários) sobre Contabilidade Ambiental?</t>
  </si>
  <si>
    <t>Você cursaria a disciplina de Contabilidade Ambiental, mesmo que fosse optativa?</t>
  </si>
  <si>
    <t>Contabilidade Ambiental, auditoria ambiental, e gestão ambiental são termos utilizados com frequência, pelos professores no curso de Ciências Contábeis?</t>
  </si>
  <si>
    <t>Em sala de aula, os professores abordam as temáticas do desenvolvimento sustentável associada as suas disciplinas?</t>
  </si>
  <si>
    <t xml:space="preserve">Questões </t>
  </si>
  <si>
    <t>Freq. Abs.</t>
  </si>
  <si>
    <t>Freq. Rel.</t>
  </si>
  <si>
    <t>Fonte: dados da pesquisa (2016)</t>
  </si>
  <si>
    <t>Quadro 2 - Questões referentes a contabilidade ambiental e correlatos</t>
  </si>
  <si>
    <t xml:space="preserve"> </t>
  </si>
  <si>
    <t>FACULDADE</t>
  </si>
  <si>
    <t>Até 25 ano</t>
  </si>
  <si>
    <t>De 26 a 40 anos</t>
  </si>
  <si>
    <t>De 41 a 50 anos</t>
  </si>
  <si>
    <t>Mais de 50 anos</t>
  </si>
  <si>
    <t>Figura 2. Faixa etária dos respondentes</t>
  </si>
  <si>
    <t>Respondentes</t>
  </si>
  <si>
    <t xml:space="preserve">         Fonte: Dados da Pesquisa (2016)</t>
  </si>
  <si>
    <t>Sexo</t>
  </si>
  <si>
    <t>Percentual</t>
  </si>
  <si>
    <t>Quat.</t>
  </si>
  <si>
    <t xml:space="preserve">                                   Figura 1. Gênero dos Respondentes</t>
  </si>
  <si>
    <t>Masculino</t>
  </si>
  <si>
    <t>Feminino</t>
  </si>
  <si>
    <t>Total</t>
  </si>
  <si>
    <t xml:space="preserve">   Fonte: Dados da Pesquia (2016)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</si>
</sst>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2" borderId="0" xfId="0" applyFont="1" applyFill="1" applyBorder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10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Border="1"/>
    <xf numFmtId="0" fontId="3" fillId="2" borderId="4" xfId="0" applyFont="1" applyFill="1" applyBorder="1" applyAlignment="1">
      <alignment horizontal="center" vertical="center"/>
    </xf>
    <xf numFmtId="10" fontId="3" fillId="2" borderId="3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/>
    </xf>
    <xf numFmtId="0" fontId="4" fillId="2" borderId="3" xfId="0" applyFont="1" applyFill="1" applyBorder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10" fontId="3" fillId="0" borderId="1" xfId="1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3" borderId="0" xfId="0" applyFont="1" applyFill="1"/>
    <xf numFmtId="0" fontId="3" fillId="3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" xfId="0" applyFont="1" applyFill="1" applyBorder="1"/>
    <xf numFmtId="1" fontId="3" fillId="3" borderId="1" xfId="1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3" borderId="0" xfId="0" applyNumberFormat="1" applyFont="1" applyFill="1"/>
    <xf numFmtId="1" fontId="3" fillId="3" borderId="0" xfId="1" applyNumberFormat="1" applyFont="1" applyFill="1"/>
    <xf numFmtId="9" fontId="3" fillId="3" borderId="0" xfId="1" applyFont="1" applyFill="1"/>
    <xf numFmtId="9" fontId="3" fillId="3" borderId="0" xfId="0" applyNumberFormat="1" applyFont="1" applyFill="1"/>
    <xf numFmtId="0" fontId="3" fillId="3" borderId="0" xfId="0" applyFont="1" applyFill="1" applyAlignment="1">
      <alignment horizontal="left" vertical="center"/>
    </xf>
    <xf numFmtId="17" fontId="3" fillId="3" borderId="0" xfId="0" applyNumberFormat="1" applyFont="1" applyFill="1"/>
    <xf numFmtId="164" fontId="3" fillId="3" borderId="0" xfId="1" applyNumberFormat="1" applyFont="1" applyFill="1"/>
    <xf numFmtId="0" fontId="3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3" fillId="3" borderId="1" xfId="1" applyNumberFormat="1" applyFont="1" applyFill="1" applyBorder="1"/>
    <xf numFmtId="0" fontId="3" fillId="3" borderId="0" xfId="0" applyFont="1" applyFill="1" applyAlignment="1"/>
    <xf numFmtId="10" fontId="3" fillId="3" borderId="1" xfId="1" applyNumberFormat="1" applyFont="1" applyFill="1" applyBorder="1"/>
    <xf numFmtId="10" fontId="3" fillId="3" borderId="1" xfId="0" applyNumberFormat="1" applyFont="1" applyFill="1" applyBorder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536931274148667"/>
          <c:y val="0.18379891702726348"/>
          <c:w val="0.67710497561195404"/>
          <c:h val="0.615114799839209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'[1]FIGURA 1'!$I$6:$I$7</c:f>
              <c:strCache>
                <c:ptCount val="2"/>
                <c:pt idx="0">
                  <c:v>Masculino</c:v>
                </c:pt>
                <c:pt idx="1">
                  <c:v>Feminino</c:v>
                </c:pt>
              </c:strCache>
            </c:strRef>
          </c:cat>
          <c:val>
            <c:numRef>
              <c:f>'[1]FIGURA 1'!$J$6:$J$7</c:f>
              <c:numCache>
                <c:formatCode>0.0%</c:formatCode>
                <c:ptCount val="2"/>
                <c:pt idx="0">
                  <c:v>0.5696969696969697</c:v>
                </c:pt>
                <c:pt idx="1">
                  <c:v>0.4303030303030303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2B-428D-8083-19B2A6012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29248"/>
        <c:axId val="43030784"/>
      </c:barChart>
      <c:catAx>
        <c:axId val="4302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3030784"/>
        <c:crosses val="autoZero"/>
        <c:auto val="1"/>
        <c:lblAlgn val="ctr"/>
        <c:lblOffset val="100"/>
        <c:noMultiLvlLbl val="0"/>
      </c:catAx>
      <c:valAx>
        <c:axId val="43030784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crossAx val="43029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941528985177426E-2"/>
          <c:y val="0.14015682209002872"/>
          <c:w val="0.84040143825952396"/>
          <c:h val="0.6730685623544705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'[1]FIGURA 2'!$H$6</c:f>
              <c:strCache>
                <c:ptCount val="1"/>
                <c:pt idx="0">
                  <c:v>Respondentes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1-B91D-4860-B56F-97BC77D01F4C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3-B91D-4860-B56F-97BC77D01F4C}"/>
              </c:ext>
            </c:extLst>
          </c:dPt>
          <c:dPt>
            <c:idx val="2"/>
            <c:invertIfNegative val="0"/>
            <c:bubble3D val="0"/>
            <c:spPr>
              <a:solidFill>
                <a:sysClr val="window" lastClr="FFFFFF"/>
              </a:solidFill>
            </c:spPr>
            <c:extLst>
              <c:ext xmlns:c16="http://schemas.microsoft.com/office/drawing/2014/chart" uri="{C3380CC4-5D6E-409C-BE32-E72D297353CC}">
                <c16:uniqueId val="{00000005-B91D-4860-B56F-97BC77D01F4C}"/>
              </c:ext>
            </c:extLst>
          </c:dPt>
          <c:dPt>
            <c:idx val="3"/>
            <c:invertIfNegative val="0"/>
            <c:bubble3D val="0"/>
            <c:spPr>
              <a:solidFill>
                <a:sysClr val="window" lastClr="FFFFFF"/>
              </a:solidFill>
            </c:spPr>
            <c:extLst>
              <c:ext xmlns:c16="http://schemas.microsoft.com/office/drawing/2014/chart" uri="{C3380CC4-5D6E-409C-BE32-E72D297353CC}">
                <c16:uniqueId val="{00000007-B91D-4860-B56F-97BC77D01F4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'[1]FIGURA 2'!$I$5:$L$5</c:f>
              <c:strCache>
                <c:ptCount val="4"/>
                <c:pt idx="0">
                  <c:v>Até 25 ano</c:v>
                </c:pt>
                <c:pt idx="1">
                  <c:v>De 26 a 40 anos</c:v>
                </c:pt>
                <c:pt idx="2">
                  <c:v>De 41 a 50 anos</c:v>
                </c:pt>
                <c:pt idx="3">
                  <c:v>Mais de 50 anos</c:v>
                </c:pt>
              </c:strCache>
            </c:strRef>
          </c:cat>
          <c:val>
            <c:numRef>
              <c:f>'[1]FIGURA 2'!$I$6:$L$6</c:f>
              <c:numCache>
                <c:formatCode>0</c:formatCode>
                <c:ptCount val="4"/>
                <c:pt idx="0">
                  <c:v>65</c:v>
                </c:pt>
                <c:pt idx="1">
                  <c:v>89</c:v>
                </c:pt>
                <c:pt idx="2">
                  <c:v>8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1D-4860-B56F-97BC77D01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328960"/>
        <c:axId val="58330496"/>
        <c:axId val="0"/>
      </c:bar3DChart>
      <c:catAx>
        <c:axId val="58328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8330496"/>
        <c:crosses val="autoZero"/>
        <c:auto val="1"/>
        <c:lblAlgn val="ctr"/>
        <c:lblOffset val="100"/>
        <c:noMultiLvlLbl val="0"/>
      </c:catAx>
      <c:valAx>
        <c:axId val="58330496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crossAx val="58328960"/>
        <c:crosses val="autoZero"/>
        <c:crossBetween val="between"/>
        <c:majorUnit val="20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141" footer="0.3149606200000014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485775</xdr:colOff>
      <xdr:row>4</xdr:row>
      <xdr:rowOff>161924</xdr:rowOff>
    </xdr:from>
    <xdr:to>
      <xdr:col>17</xdr:col>
      <xdr:colOff>381000</xdr:colOff>
      <xdr:row>17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C9D024E-C75B-4F92-B152-B02687BE83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266701</xdr:colOff>
      <xdr:row>5</xdr:row>
      <xdr:rowOff>47626</xdr:rowOff>
    </xdr:from>
    <xdr:to>
      <xdr:col>13</xdr:col>
      <xdr:colOff>285750</xdr:colOff>
      <xdr:row>19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3FEACDD-ED35-4F6E-A6E7-54DFF16F6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aficos%20(Figuras)%20do%20arti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A 1"/>
      <sheetName val="FIGURA 2"/>
    </sheetNames>
    <sheetDataSet>
      <sheetData sheetId="0">
        <row r="6">
          <cell r="I6" t="str">
            <v>Masculino</v>
          </cell>
          <cell r="J6">
            <v>0.5696969696969697</v>
          </cell>
        </row>
        <row r="7">
          <cell r="I7" t="str">
            <v>Feminino</v>
          </cell>
          <cell r="J7">
            <v>0.4303030303030303</v>
          </cell>
        </row>
      </sheetData>
      <sheetData sheetId="1">
        <row r="5">
          <cell r="I5" t="str">
            <v>Até 25 ano</v>
          </cell>
          <cell r="J5" t="str">
            <v>De 26 a 40 anos</v>
          </cell>
          <cell r="K5" t="str">
            <v>De 41 a 50 anos</v>
          </cell>
          <cell r="L5" t="str">
            <v>Mais de 50 anos</v>
          </cell>
        </row>
        <row r="6">
          <cell r="H6" t="str">
            <v>Respondentes</v>
          </cell>
          <cell r="I6">
            <v>65</v>
          </cell>
          <cell r="J6">
            <v>89</v>
          </cell>
          <cell r="K6">
            <v>8</v>
          </cell>
          <cell r="L6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A16" sqref="A16"/>
    </sheetView>
  </sheetViews>
  <sheetFormatPr defaultRowHeight="12.75" x14ac:dyDescent="0.2"/>
  <cols>
    <col min="1" max="1" width="67.140625" style="5" bestFit="1" customWidth="1"/>
    <col min="2" max="16384" width="9.140625" style="5"/>
  </cols>
  <sheetData>
    <row r="1" spans="1:2" x14ac:dyDescent="0.2">
      <c r="A1" s="3" t="s">
        <v>8</v>
      </c>
    </row>
    <row r="2" spans="1:2" x14ac:dyDescent="0.2">
      <c r="A2" s="1" t="s">
        <v>7</v>
      </c>
      <c r="B2" s="6"/>
    </row>
    <row r="3" spans="1:2" x14ac:dyDescent="0.2">
      <c r="A3" s="2" t="s">
        <v>0</v>
      </c>
      <c r="B3" s="6"/>
    </row>
    <row r="4" spans="1:2" x14ac:dyDescent="0.2">
      <c r="A4" s="2" t="s">
        <v>1</v>
      </c>
      <c r="B4" s="6"/>
    </row>
    <row r="5" spans="1:2" x14ac:dyDescent="0.2">
      <c r="A5" s="2" t="s">
        <v>2</v>
      </c>
      <c r="B5" s="6"/>
    </row>
    <row r="6" spans="1:2" x14ac:dyDescent="0.2">
      <c r="A6" s="2" t="s">
        <v>3</v>
      </c>
      <c r="B6" s="6"/>
    </row>
    <row r="7" spans="1:2" x14ac:dyDescent="0.2">
      <c r="A7" s="2" t="s">
        <v>4</v>
      </c>
      <c r="B7" s="6"/>
    </row>
    <row r="8" spans="1:2" x14ac:dyDescent="0.2">
      <c r="A8" s="2" t="s">
        <v>5</v>
      </c>
      <c r="B8" s="6"/>
    </row>
    <row r="9" spans="1:2" x14ac:dyDescent="0.2">
      <c r="A9" s="4" t="s">
        <v>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B11" sqref="A1:E11"/>
    </sheetView>
  </sheetViews>
  <sheetFormatPr defaultRowHeight="15" x14ac:dyDescent="0.25"/>
  <cols>
    <col min="2" max="2" width="20" customWidth="1"/>
    <col min="3" max="3" width="17" customWidth="1"/>
    <col min="4" max="4" width="18" customWidth="1"/>
    <col min="5" max="5" width="16.85546875" customWidth="1"/>
  </cols>
  <sheetData>
    <row r="1" spans="1:5" x14ac:dyDescent="0.25">
      <c r="A1" s="22" t="s">
        <v>21</v>
      </c>
      <c r="B1" s="22"/>
      <c r="C1" s="22"/>
      <c r="D1" s="22"/>
      <c r="E1" s="22"/>
    </row>
    <row r="2" spans="1:5" x14ac:dyDescent="0.25">
      <c r="A2" s="18" t="s">
        <v>22</v>
      </c>
      <c r="B2" s="20" t="s">
        <v>10</v>
      </c>
      <c r="C2" s="20"/>
      <c r="D2" s="20" t="s">
        <v>11</v>
      </c>
      <c r="E2" s="21"/>
    </row>
    <row r="3" spans="1:5" x14ac:dyDescent="0.25">
      <c r="A3" s="19"/>
      <c r="B3" s="11" t="s">
        <v>20</v>
      </c>
      <c r="C3" s="11" t="s">
        <v>19</v>
      </c>
      <c r="D3" s="11" t="s">
        <v>20</v>
      </c>
      <c r="E3" s="12" t="s">
        <v>19</v>
      </c>
    </row>
    <row r="4" spans="1:5" x14ac:dyDescent="0.25">
      <c r="A4" s="9" t="s">
        <v>12</v>
      </c>
      <c r="B4" s="2">
        <v>11</v>
      </c>
      <c r="C4" s="7">
        <v>6.6699999999999995E-2</v>
      </c>
      <c r="D4" s="2">
        <v>14</v>
      </c>
      <c r="E4" s="10">
        <v>8.48E-2</v>
      </c>
    </row>
    <row r="5" spans="1:5" x14ac:dyDescent="0.25">
      <c r="A5" s="9" t="s">
        <v>13</v>
      </c>
      <c r="B5" s="2">
        <v>3</v>
      </c>
      <c r="C5" s="7">
        <v>1.8200000000000001E-2</v>
      </c>
      <c r="D5" s="2">
        <v>2</v>
      </c>
      <c r="E5" s="10">
        <v>1.21E-2</v>
      </c>
    </row>
    <row r="6" spans="1:5" x14ac:dyDescent="0.25">
      <c r="A6" s="9" t="s">
        <v>14</v>
      </c>
      <c r="B6" s="2">
        <v>0</v>
      </c>
      <c r="C6" s="7">
        <v>0</v>
      </c>
      <c r="D6" s="2">
        <v>17</v>
      </c>
      <c r="E6" s="10">
        <v>0.10299999999999999</v>
      </c>
    </row>
    <row r="7" spans="1:5" x14ac:dyDescent="0.25">
      <c r="A7" s="9" t="s">
        <v>15</v>
      </c>
      <c r="B7" s="2">
        <v>8</v>
      </c>
      <c r="C7" s="7">
        <v>4.8500000000000001E-2</v>
      </c>
      <c r="D7" s="2">
        <v>29</v>
      </c>
      <c r="E7" s="10">
        <v>0.17580000000000001</v>
      </c>
    </row>
    <row r="8" spans="1:5" x14ac:dyDescent="0.25">
      <c r="A8" s="9" t="s">
        <v>16</v>
      </c>
      <c r="B8" s="2">
        <v>29</v>
      </c>
      <c r="C8" s="7">
        <v>0.17580000000000001</v>
      </c>
      <c r="D8" s="2">
        <v>23</v>
      </c>
      <c r="E8" s="10">
        <v>0.1394</v>
      </c>
    </row>
    <row r="9" spans="1:5" x14ac:dyDescent="0.25">
      <c r="A9" s="9" t="s">
        <v>17</v>
      </c>
      <c r="B9" s="2">
        <v>13</v>
      </c>
      <c r="C9" s="7">
        <v>7.8799999999999995E-2</v>
      </c>
      <c r="D9" s="2">
        <v>16</v>
      </c>
      <c r="E9" s="10">
        <v>9.7000000000000003E-2</v>
      </c>
    </row>
    <row r="10" spans="1:5" x14ac:dyDescent="0.25">
      <c r="A10" s="9" t="s">
        <v>6</v>
      </c>
      <c r="B10" s="2">
        <v>64</v>
      </c>
      <c r="C10" s="7">
        <v>0.38790000000000002</v>
      </c>
      <c r="D10" s="2">
        <v>101</v>
      </c>
      <c r="E10" s="10">
        <v>0.61209999999999998</v>
      </c>
    </row>
    <row r="11" spans="1:5" x14ac:dyDescent="0.25">
      <c r="A11" s="8" t="s">
        <v>18</v>
      </c>
      <c r="B11" s="8"/>
      <c r="C11" s="8"/>
      <c r="D11" s="8"/>
      <c r="E11" s="8"/>
    </row>
  </sheetData>
  <mergeCells count="4">
    <mergeCell ref="A2:A3"/>
    <mergeCell ref="B2:C2"/>
    <mergeCell ref="D2:E2"/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F7" sqref="F7"/>
    </sheetView>
  </sheetViews>
  <sheetFormatPr defaultColWidth="26.7109375" defaultRowHeight="15" x14ac:dyDescent="0.25"/>
  <cols>
    <col min="2" max="2" width="8.85546875" bestFit="1" customWidth="1"/>
    <col min="3" max="3" width="8.5703125" bestFit="1" customWidth="1"/>
    <col min="4" max="4" width="8.85546875" bestFit="1" customWidth="1"/>
    <col min="5" max="5" width="8.5703125" bestFit="1" customWidth="1"/>
  </cols>
  <sheetData>
    <row r="1" spans="1:5" x14ac:dyDescent="0.25">
      <c r="A1" s="24" t="s">
        <v>34</v>
      </c>
      <c r="B1" s="24"/>
      <c r="C1" s="24"/>
      <c r="D1" s="24"/>
      <c r="E1" s="24"/>
    </row>
    <row r="2" spans="1:5" x14ac:dyDescent="0.25">
      <c r="A2" s="23" t="s">
        <v>30</v>
      </c>
      <c r="B2" s="23" t="s">
        <v>23</v>
      </c>
      <c r="C2" s="23"/>
      <c r="D2" s="23" t="s">
        <v>24</v>
      </c>
      <c r="E2" s="23"/>
    </row>
    <row r="3" spans="1:5" x14ac:dyDescent="0.25">
      <c r="A3" s="23"/>
      <c r="B3" s="13" t="s">
        <v>31</v>
      </c>
      <c r="C3" s="13" t="s">
        <v>32</v>
      </c>
      <c r="D3" s="13" t="s">
        <v>31</v>
      </c>
      <c r="E3" s="13" t="s">
        <v>32</v>
      </c>
    </row>
    <row r="4" spans="1:5" ht="25.5" x14ac:dyDescent="0.25">
      <c r="A4" s="14" t="s">
        <v>25</v>
      </c>
      <c r="B4" s="15">
        <v>13</v>
      </c>
      <c r="C4" s="16">
        <f>(788%)/100</f>
        <v>7.8799999999999995E-2</v>
      </c>
      <c r="D4" s="15">
        <v>152</v>
      </c>
      <c r="E4" s="16">
        <f>(92.12)/100</f>
        <v>0.92120000000000002</v>
      </c>
    </row>
    <row r="5" spans="1:5" ht="51" x14ac:dyDescent="0.25">
      <c r="A5" s="14" t="s">
        <v>26</v>
      </c>
      <c r="B5" s="15">
        <v>13</v>
      </c>
      <c r="C5" s="16">
        <f>(788%)/100</f>
        <v>7.8799999999999995E-2</v>
      </c>
      <c r="D5" s="15">
        <v>152</v>
      </c>
      <c r="E5" s="16">
        <f>(92.12)/100</f>
        <v>0.92120000000000002</v>
      </c>
    </row>
    <row r="6" spans="1:5" ht="38.25" x14ac:dyDescent="0.25">
      <c r="A6" s="14" t="s">
        <v>27</v>
      </c>
      <c r="B6" s="15">
        <v>119</v>
      </c>
      <c r="C6" s="16">
        <f>(7212%)/100</f>
        <v>0.72120000000000006</v>
      </c>
      <c r="D6" s="15">
        <v>46</v>
      </c>
      <c r="E6" s="16">
        <f>(27.88)/100</f>
        <v>0.27879999999999999</v>
      </c>
    </row>
    <row r="7" spans="1:5" ht="76.5" x14ac:dyDescent="0.25">
      <c r="A7" s="14" t="s">
        <v>28</v>
      </c>
      <c r="B7" s="15">
        <v>22</v>
      </c>
      <c r="C7" s="16">
        <f>(1333%)/100</f>
        <v>0.1333</v>
      </c>
      <c r="D7" s="15">
        <v>143</v>
      </c>
      <c r="E7" s="16">
        <f>(86.67)/100</f>
        <v>0.86670000000000003</v>
      </c>
    </row>
    <row r="8" spans="1:5" ht="51" x14ac:dyDescent="0.25">
      <c r="A8" s="14" t="s">
        <v>29</v>
      </c>
      <c r="B8" s="15">
        <v>52</v>
      </c>
      <c r="C8" s="16">
        <f>(3152%)/100</f>
        <v>0.31519999999999998</v>
      </c>
      <c r="D8" s="15">
        <v>113</v>
      </c>
      <c r="E8" s="16">
        <f>(68.48)/100</f>
        <v>0.68480000000000008</v>
      </c>
    </row>
    <row r="9" spans="1:5" x14ac:dyDescent="0.25">
      <c r="A9" s="17" t="s">
        <v>33</v>
      </c>
    </row>
  </sheetData>
  <mergeCells count="4">
    <mergeCell ref="A2:A3"/>
    <mergeCell ref="B2:C2"/>
    <mergeCell ref="D2:E2"/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5:R20"/>
  <sheetViews>
    <sheetView workbookViewId="0">
      <selection sqref="A1:XFD1048576"/>
    </sheetView>
  </sheetViews>
  <sheetFormatPr defaultRowHeight="12.75" x14ac:dyDescent="0.2"/>
  <cols>
    <col min="1" max="7" width="9.140625" style="25"/>
    <col min="8" max="8" width="13.85546875" style="25" customWidth="1"/>
    <col min="9" max="9" width="9.140625" style="25"/>
    <col min="10" max="10" width="9" style="25" customWidth="1"/>
    <col min="11" max="11" width="13" style="27" customWidth="1"/>
    <col min="12" max="12" width="8" style="25" customWidth="1"/>
    <col min="13" max="16" width="8.28515625" style="25" customWidth="1"/>
    <col min="17" max="20" width="9.140625" style="25"/>
    <col min="21" max="21" width="10.7109375" style="25" customWidth="1"/>
    <col min="22" max="16384" width="9.140625" style="25"/>
  </cols>
  <sheetData>
    <row r="5" spans="9:17" x14ac:dyDescent="0.2">
      <c r="I5" s="26" t="s">
        <v>44</v>
      </c>
      <c r="J5" s="26" t="s">
        <v>45</v>
      </c>
      <c r="K5" s="27" t="s">
        <v>46</v>
      </c>
      <c r="M5" s="39" t="s">
        <v>47</v>
      </c>
      <c r="N5" s="40"/>
      <c r="O5" s="40"/>
      <c r="P5" s="40"/>
      <c r="Q5" s="40"/>
    </row>
    <row r="6" spans="9:17" x14ac:dyDescent="0.2">
      <c r="I6" s="29" t="s">
        <v>48</v>
      </c>
      <c r="J6" s="41">
        <f>94/165</f>
        <v>0.5696969696969697</v>
      </c>
      <c r="K6" s="27">
        <v>94</v>
      </c>
      <c r="M6" s="42"/>
      <c r="N6" s="42"/>
      <c r="O6" s="42"/>
    </row>
    <row r="7" spans="9:17" x14ac:dyDescent="0.2">
      <c r="I7" s="29" t="s">
        <v>49</v>
      </c>
      <c r="J7" s="41">
        <f>71/165</f>
        <v>0.4303030303030303</v>
      </c>
      <c r="K7" s="27">
        <v>71</v>
      </c>
    </row>
    <row r="8" spans="9:17" x14ac:dyDescent="0.2">
      <c r="I8" s="29"/>
      <c r="J8" s="43"/>
    </row>
    <row r="9" spans="9:17" x14ac:dyDescent="0.2">
      <c r="I9" s="29" t="s">
        <v>50</v>
      </c>
      <c r="J9" s="44">
        <f>J6+J7+J8</f>
        <v>1</v>
      </c>
      <c r="K9" s="27">
        <v>165</v>
      </c>
    </row>
    <row r="20" spans="14:18" x14ac:dyDescent="0.2">
      <c r="N20" s="36" t="s">
        <v>51</v>
      </c>
      <c r="O20" s="36"/>
      <c r="P20" s="36"/>
      <c r="Q20" s="36"/>
      <c r="R20" s="36"/>
    </row>
  </sheetData>
  <mergeCells count="3">
    <mergeCell ref="M5:Q5"/>
    <mergeCell ref="M6:O6"/>
    <mergeCell ref="N20:R2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Q29"/>
  <sheetViews>
    <sheetView workbookViewId="0">
      <selection sqref="A1:F1048576"/>
    </sheetView>
  </sheetViews>
  <sheetFormatPr defaultRowHeight="12.75" x14ac:dyDescent="0.2"/>
  <cols>
    <col min="1" max="1" width="9.140625" style="25"/>
    <col min="2" max="2" width="13.85546875" style="25" customWidth="1"/>
    <col min="3" max="3" width="15" style="25" customWidth="1"/>
    <col min="4" max="5" width="14.42578125" style="25" customWidth="1"/>
    <col min="6" max="6" width="15" style="25" customWidth="1"/>
    <col min="7" max="14" width="9.140625" style="25"/>
    <col min="15" max="15" width="10.7109375" style="25" customWidth="1"/>
    <col min="16" max="16384" width="9.140625" style="25"/>
  </cols>
  <sheetData>
    <row r="4" spans="2:17" x14ac:dyDescent="0.2">
      <c r="C4" s="25" t="s">
        <v>35</v>
      </c>
    </row>
    <row r="5" spans="2:17" x14ac:dyDescent="0.2">
      <c r="B5" s="26" t="s">
        <v>36</v>
      </c>
      <c r="C5" s="26" t="s">
        <v>37</v>
      </c>
      <c r="D5" s="26" t="s">
        <v>38</v>
      </c>
      <c r="E5" s="26" t="s">
        <v>39</v>
      </c>
      <c r="F5" s="26" t="s">
        <v>40</v>
      </c>
      <c r="G5" s="27"/>
      <c r="H5" s="27"/>
      <c r="I5" s="28" t="s">
        <v>41</v>
      </c>
      <c r="J5" s="28"/>
      <c r="K5" s="28"/>
      <c r="L5" s="28"/>
      <c r="M5" s="28"/>
      <c r="N5" s="28"/>
      <c r="O5" s="27"/>
      <c r="P5" s="27"/>
      <c r="Q5" s="27"/>
    </row>
    <row r="6" spans="2:17" x14ac:dyDescent="0.2">
      <c r="B6" s="29" t="s">
        <v>42</v>
      </c>
      <c r="C6" s="30">
        <v>65</v>
      </c>
      <c r="D6" s="30">
        <v>89</v>
      </c>
      <c r="E6" s="31">
        <v>8</v>
      </c>
      <c r="F6" s="31">
        <v>3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2:17" x14ac:dyDescent="0.2">
      <c r="C7" s="33"/>
      <c r="D7" s="33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</row>
    <row r="8" spans="2:17" x14ac:dyDescent="0.2">
      <c r="C8" s="34"/>
      <c r="D8" s="34"/>
      <c r="E8" s="35"/>
      <c r="F8" s="35"/>
      <c r="G8" s="35"/>
    </row>
    <row r="20" spans="2:14" x14ac:dyDescent="0.2">
      <c r="I20" s="36" t="s">
        <v>43</v>
      </c>
      <c r="J20" s="36"/>
      <c r="K20" s="36"/>
      <c r="L20" s="36"/>
      <c r="M20" s="36"/>
      <c r="N20" s="36"/>
    </row>
    <row r="26" spans="2:14" x14ac:dyDescent="0.2">
      <c r="B26" s="27"/>
      <c r="C26" s="27"/>
      <c r="D26" s="27"/>
      <c r="E26" s="27"/>
      <c r="F26" s="27"/>
      <c r="G26" s="27"/>
    </row>
    <row r="27" spans="2:14" x14ac:dyDescent="0.2">
      <c r="C27" s="33"/>
      <c r="D27" s="33"/>
      <c r="E27" s="32"/>
      <c r="F27" s="32"/>
      <c r="G27" s="32"/>
    </row>
    <row r="28" spans="2:14" x14ac:dyDescent="0.2">
      <c r="C28" s="37"/>
    </row>
    <row r="29" spans="2:14" x14ac:dyDescent="0.2">
      <c r="D29" s="38"/>
      <c r="E29" s="38"/>
      <c r="F29" s="38"/>
      <c r="G29" s="38"/>
    </row>
  </sheetData>
  <mergeCells count="2">
    <mergeCell ref="I5:N5"/>
    <mergeCell ref="I20:N2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Plan1</vt:lpstr>
      <vt:lpstr>Plan2</vt:lpstr>
      <vt:lpstr>Plan3</vt:lpstr>
      <vt:lpstr>Figura1</vt:lpstr>
      <vt:lpstr>Figura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2017-07-12T15:47:31Z</dcterms:created>
  <dcterms:modified xsi:type="dcterms:W3CDTF">2017-07-12T15:48:04Z</dcterms:modified>
</cp:coreProperties>
</file>